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255" windowWidth="28890" windowHeight="1368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SOPS!$B$1:$L$227</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L206" i="1" l="1"/>
  <c r="J206" i="1"/>
  <c r="J227" i="1" l="1"/>
  <c r="L222" i="1"/>
  <c r="J222" i="1"/>
  <c r="L218" i="1"/>
  <c r="J218" i="1"/>
  <c r="L214" i="1"/>
  <c r="J214" i="1"/>
  <c r="L210" i="1"/>
  <c r="L227" i="1" s="1"/>
  <c r="J210" i="1"/>
  <c r="L202" i="1"/>
  <c r="J202" i="1"/>
  <c r="J199" i="1"/>
  <c r="L194" i="1"/>
  <c r="L199" i="1" s="1"/>
  <c r="J194" i="1"/>
  <c r="L190" i="1"/>
  <c r="J190" i="1"/>
  <c r="J187" i="1"/>
  <c r="L182" i="1"/>
  <c r="L187" i="1" s="1"/>
  <c r="J182" i="1"/>
  <c r="L179" i="1"/>
  <c r="J179" i="1"/>
  <c r="L174" i="1"/>
  <c r="J174" i="1"/>
  <c r="L170" i="1"/>
  <c r="J170" i="1"/>
  <c r="L166" i="1"/>
  <c r="J166" i="1"/>
  <c r="L163" i="1"/>
  <c r="J163" i="1"/>
  <c r="L158" i="1"/>
  <c r="J158" i="1"/>
  <c r="J155" i="1"/>
  <c r="L150" i="1"/>
  <c r="J150" i="1"/>
  <c r="L146" i="1"/>
  <c r="J146" i="1"/>
  <c r="L142" i="1"/>
  <c r="J142" i="1"/>
  <c r="L138" i="1"/>
  <c r="J138" i="1"/>
  <c r="L134" i="1"/>
  <c r="J134" i="1"/>
  <c r="L130" i="1"/>
  <c r="J130" i="1"/>
  <c r="L126" i="1"/>
  <c r="L155" i="1" s="1"/>
  <c r="J126" i="1"/>
  <c r="J123" i="1"/>
  <c r="L118" i="1"/>
  <c r="J118" i="1"/>
  <c r="L114" i="1"/>
  <c r="J114" i="1"/>
  <c r="L110" i="1"/>
  <c r="J110" i="1"/>
  <c r="L106" i="1"/>
  <c r="J106" i="1"/>
  <c r="L102" i="1"/>
  <c r="J102" i="1"/>
  <c r="L98" i="1"/>
  <c r="L123" i="1" s="1"/>
  <c r="J98" i="1"/>
  <c r="J95" i="1"/>
  <c r="L90" i="1"/>
  <c r="J90" i="1"/>
  <c r="L86" i="1"/>
  <c r="J86" i="1"/>
  <c r="L82" i="1"/>
  <c r="J82" i="1"/>
  <c r="L78" i="1"/>
  <c r="J78" i="1"/>
  <c r="L74" i="1"/>
  <c r="J74" i="1"/>
  <c r="L70" i="1"/>
  <c r="J70" i="1"/>
  <c r="L66" i="1"/>
  <c r="J66" i="1"/>
  <c r="L62" i="1"/>
  <c r="J62" i="1"/>
  <c r="L58" i="1"/>
  <c r="J58" i="1"/>
  <c r="L54" i="1"/>
  <c r="J54" i="1"/>
  <c r="L50" i="1"/>
  <c r="J50" i="1"/>
  <c r="L46" i="1"/>
  <c r="L95" i="1" s="1"/>
  <c r="J46" i="1"/>
  <c r="L42" i="1"/>
  <c r="J42" i="1"/>
  <c r="J39" i="1"/>
  <c r="L34" i="1"/>
  <c r="J34" i="1"/>
  <c r="L30" i="1"/>
  <c r="J30" i="1"/>
  <c r="L26" i="1"/>
  <c r="J26" i="1"/>
  <c r="L22" i="1"/>
  <c r="L39" i="1" s="1"/>
  <c r="J22" i="1"/>
  <c r="L19" i="1"/>
  <c r="J19"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<sst xmlns="http://schemas.openxmlformats.org/spreadsheetml/2006/main" count="569" uniqueCount="238">
  <si>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</si>
  <si>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</si>
  <si>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</si>
  <si>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</si>
  <si>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</si>
  <si>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</si>
  <si>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</si>
  <si>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</si>
  <si>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</si>
  <si>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</si>
  <si>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</si>
  <si>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</si>
  <si>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</si>
  <si>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</si>
  <si>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</si>
  <si>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</si>
  <si>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</si>
  <si>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</si>
  <si>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</si>
  <si>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</si>
  <si>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</si>
  <si>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</si>
  <si>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</si>
  <si>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</si>
  <si>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</si>
  <si>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</si>
  <si>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</si>
  <si>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</si>
  <si>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</si>
  <si>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</si>
  <si>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</si>
  <si>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</si>
  <si>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</si>
  <si>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</si>
  <si>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</si>
  <si>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</si>
  <si>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</si>
  <si>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</si>
  <si>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</si>
  <si>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</si>
  <si>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</si>
  <si>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</si>
  <si>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</si>
  <si>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</si>
  <si>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</si>
  <si>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</si>
  <si>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</si>
  <si>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</si>
  <si>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</si>
  <si>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</si>
  <si>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</si>
  <si>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</si>
  <si>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</si>
  <si>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</si>
  <si>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</si>
  <si>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</si>
  <si>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</si>
  <si>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</si>
  <si>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</si>
  <si>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</si>
  <si>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</si>
  <si>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</si>
  <si>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</si>
  <si>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</si>
  <si>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</si>
  <si>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</si>
  <si>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</si>
  <si>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</si>
  <si>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</si>
  <si>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</si>
  <si>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</si>
  <si>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</si>
  <si>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</si>
  <si>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</si>
  <si>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</si>
  <si>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</si>
  <si>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</si>
  <si>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</si>
  <si>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</si>
  <si>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</si>
  <si>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</si>
  <si>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</si>
  <si>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</si>
  <si>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</si>
  <si>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</si>
  <si>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</si>
  <si>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</si>
  <si>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</si>
  <si>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</si>
  <si>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</si>
  <si>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</si>
  <si>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</si>
  <si>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</si>
  <si>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</si>
  <si>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</si>
  <si>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</si>
  <si>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</si>
  <si>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</si>
  <si>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2.10.2018</t>
  </si>
  <si>
    <t>SO 06-20-03</t>
  </si>
  <si>
    <t>Mstětice - Praha Horní Počernice, železniční most - podchod pro pěší v km 17,697</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</si>
  <si>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</si>
  <si>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</si>
  <si>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</si>
  <si>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</si>
  <si>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</si>
  <si>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</si>
  <si>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</si>
  <si>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</si>
  <si>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(1219,725-42,715)*1,9</t>
  </si>
  <si>
    <t>Technická specifikace položky odpovídá příslušné cenové soustavě</t>
  </si>
  <si>
    <t>HLOUBENÍ JAM ZAPAŽ I NEPAŽ TŘ. I, ODVOZ DO 1KM</t>
  </si>
  <si>
    <t>M3</t>
  </si>
  <si>
    <t>1: výkop pro zpětný zásyp; 42,715</t>
  </si>
  <si>
    <t>HLOUBENÍ JAM ZAPAŽ I NEPAŽ TŘ. I, ODVOZ DO 12KM</t>
  </si>
  <si>
    <t>1: příl. č. 101_x000D_
2: 1. etapa; 51,613*5,5+51,613*5,75/2*2_x000D_
3: 2. etapa; 56,807*5,5+56,807*5,75/2*2_x000D_
4: odpočet zpětného zásypu; -42,715</t>
  </si>
  <si>
    <t>ULOŽENÍ SYPANINY DO NÁSYPŮ A NA SKLÁDKY BEZ ZHUTNĚNÍ</t>
  </si>
  <si>
    <t>1: přebytek výkopu; 1219,725-42,715</t>
  </si>
  <si>
    <t>ZÁSYP JAM A RÝH ZEMINOU SE ZHUTNĚNÍM</t>
  </si>
  <si>
    <t>1: zásyp mezi křídly; 4,971*(10,65+3,0)/2+2,259*(3,0+4,78)/2</t>
  </si>
  <si>
    <t>Základy</t>
  </si>
  <si>
    <t>SANAČNÍ VRSTVY Z KAMENIVA DRCENÉHO</t>
  </si>
  <si>
    <t>1: obsyp drenáže, příl. č. 003 a 004; 12,75*2*0,153</t>
  </si>
  <si>
    <t>ZÁPOROVÉ PAŽENÍ Z KOVU DOČASNÉ</t>
  </si>
  <si>
    <t>1: příl. č. 101, zápory pažení HEB 160_x000D_
2: 1. etapa; 110,8*0,0426_x000D_
3: 2. etapa; 54*0,0426_x000D_
4: příl. č. 101, převázky 2xU240_x000D_
5: 1. etapa; 51,5*2*0,0332_x000D_
6: 2. etapa; 35,4*2*0,0332_x000D_
7: příl. č. 101, sloupky U300, P 500/500/25_x000D_
8: 2. etapa; 3*(1,92+1,67)*0,0462+3*2*0,5*0,5*0,025*7,850</t>
  </si>
  <si>
    <t>VÝDŘEVA ZÁPOROVÉHO PAŽENÍ DOČASNÁ (KUBATURA)</t>
  </si>
  <si>
    <t>1: příl. č. 101, pažiny tl. 80mm_x000D_
2: 1. etapa; (13,0*0,5+74,409)*0,08_x000D_
3: 2. etapa; (5,0+1,1+1,1+5,0)*0,75*0,08_x000D_
4: příl. č. 101, pražce, zajištění kolejového lože; 3,7*0,15*(1,67+1,92)</t>
  </si>
  <si>
    <t>VRTY PRO KOTVENÍ, INJEKTÁŽ A MIKROPILOTY NA POVRCHU TŘ. II D DO 150MM</t>
  </si>
  <si>
    <t>M</t>
  </si>
  <si>
    <t>1: příl. č. 101, vrty pro kotvy záporového pažení_x000D_
2: 1. etapa; 12*11,0_x000D_
3: 2. etapa; 6*11,0</t>
  </si>
  <si>
    <t>VRTY PRO PILOTY TŘ. I D DO 300MM</t>
  </si>
  <si>
    <t>1: příl. č. 301, vrty pro zápory záporové stěny_x000D_
2: 1. etapa; 163,56_x000D_
3: 2. etapa; 45,48</t>
  </si>
  <si>
    <t>ZÁKLADY ZE ŽELEZOBETONU DO C25/30 (B30)</t>
  </si>
  <si>
    <t>1: příl. č. 102, základová ŽB deska C25/30; 13,95*4,22*0,2+0,75*0,79*0,2*2*2</t>
  </si>
  <si>
    <t>ZÁKLADY ZE ŽELEZOBETONU DO C30/37 (B37)</t>
  </si>
  <si>
    <t>1: příl. č. 301, základy šikmých křídel _x000D_
2: levá křídla; (7,2+5,863)/2*2,3*0,6*2_x000D_
3: pravá křídla; (5,2+3,863)/2*2,3*0,6*2</t>
  </si>
  <si>
    <t>VÝZTUŽ ZÁKLADŮ Z OCELI 10505, B500B</t>
  </si>
  <si>
    <t>1: příl. č. 302.5, výztuž základů levých křídel; 2*2406,97/1000/(18,027+1,457+14,350)*18,027_x000D_
2: příl. č. 302.6, výztuž základů pravých křídel; 2*1862,92/1000/(12,507+1,052+10,924)*12,507</t>
  </si>
  <si>
    <t>VÝZTUŽ ZÁKLADŮ Z KARI SÍTÍ</t>
  </si>
  <si>
    <t>1: příl. č. 102, výztuž základové ŽB desky, kari síť 8/8-100/100 mm, 7,9 kg/m2; 948/1000</t>
  </si>
  <si>
    <t>KOTVENÍ NA POVRCHU Z BETONÁŘSKÉ VÝZTUŽE DL. DO 4M</t>
  </si>
  <si>
    <t>KUS</t>
  </si>
  <si>
    <t>1: příl. č. 101, táhla zajištění kolejového lože, K1-K7; 7</t>
  </si>
  <si>
    <t>KOTVENÍ NA POVRCHU Z BETONÁŘSKÉ VÝZTUŽE DL. DO 6M</t>
  </si>
  <si>
    <t>1: příl. č. 101, táhla  zajištění kolejového lože, K16-K24_x000D_
2: 2. etapa; 9</t>
  </si>
  <si>
    <t>KOTVENÍ NA POVRCHU Z PŘEDPÍNACÍ VÝZTUŽE DL. DO 10M</t>
  </si>
  <si>
    <t>1: příl. č. 101, kotvy záporového pažení_x000D_
2: 1. etapa; 12_x000D_
3: 2. etapa; 6</t>
  </si>
  <si>
    <t>PŘÍPLATEK ZA DALŠÍ 1M KOTVENÍ NA POVRCHU Z PŘEDPÍNACÍ VÝZTUŽE</t>
  </si>
  <si>
    <t>1: příl. č. 101, kotvy záporového pažení, příplatek za 1 m délky_x000D_
2: 1. etapa; 12_x000D_
3: 2. etapa; 6</t>
  </si>
  <si>
    <t>Svislé konstrukce</t>
  </si>
  <si>
    <t>ŘÍMSY ZE ŽELEZOBETONU DO C30/37 (B37)</t>
  </si>
  <si>
    <t>1: příl. č. 301, římsy křídel _x000D_
2: levá křídla; (7,2+7,2)*0,44*0,23_x000D_
3: pravá křídla; (5,2+5,2)*0,44*0,23_x000D_
4: příl. č. 301, římsy nosné konstrukce; (5,5+5,5)*0,44*0,23</t>
  </si>
  <si>
    <t>VÝZTUŽ ŘÍMS Z OCELI 10505, B500B</t>
  </si>
  <si>
    <t>1: příl. č. 302.5, výztuž říms levých křídel; 2*2406,97/1000/(18,027+1,457+14,350)*1,457_x000D_
2: příl. č. 302.6, výztuž říms pravých křídel; 2*1862,92/1000/(12,507+1,052+10,924)*1,052_x000D_
3: příl. č. 302.1 a 302.3, výztuž říms tubusu, dilatační díl 1 a 2; (6259,44+6966,89)/1000/(1,113+60,131)*1,113</t>
  </si>
  <si>
    <t>MOSTNÍ OPĚRY A KŘÍDLA ZE ŽELEZOVÉHO BETONU DO C30/37 (B37)</t>
  </si>
  <si>
    <t>1: příl. č. 301, dříky šikmých křídel _x000D_
2: levá křídla; 2*7,2*((0,362+0,3)/2*0,62+(0,669+0,3)/2*3,69)/2_x000D_
3: pravá křídla; 2*5,2*((0,391+0,3)/2*0,91+(0,669+0,3)/2*3,687)/2</t>
  </si>
  <si>
    <t>VÝZTUŽ MOSTNÍCH OPĚR A KŘÍDEL Z OCELI 10505, B500B</t>
  </si>
  <si>
    <t>1: příl. č. 302.5, výztuž dříků levých křídel; 2*2406,97/1000/(18,027+1,457+14,350)*14,350_x000D_
2: příl. č. 302.6, výztuž dříků pravých křídel; 2*1862,92/1000/(12,507+1,052+10,924)*10,924</t>
  </si>
  <si>
    <t>MOSTNÍ RÁMOVÉ KONSTRUKCE ZE ŽELEZOBETONU C30/37</t>
  </si>
  <si>
    <t>1: příl. č. 301, konstrukce podchodu; 13,65*(11,078-7,353)+1,2*0,45*3,616*2*2+5,5*(0,3*0,42+0,1*0,1/2)+5,5*(0,3*0,44+0,1*0,1/2)</t>
  </si>
  <si>
    <t>VÝZTUŽ MOSTNÍ RÁMOVÉ KONSTRUKCE Z OCELI 10505, B500B</t>
  </si>
  <si>
    <t>1: příl. č. 302.1 a 302.3, výztuž tubusu, dilatační díl 1 a 2; (6259,44+6966,89)/1000/(1,113+60,131)*60,131</t>
  </si>
  <si>
    <t>Vodorovné konstrukce</t>
  </si>
  <si>
    <t>PODKLADNÍ A VÝPLŇOVÉ VRSTVY Z PROSTÉHO BETONU C12/15</t>
  </si>
  <si>
    <t>1: příl. č. 003, 004, 005 a 301 podkladní beton C12/15_x000D_
2: pod rámem; 14,25*4,0*0,15+1,2*1,05*0,15*4_x000D_
3: pod šikmými křídly; (7,2+0,15+5,863+0,15)/2*2,6*0,15*2+(5,2+0,15+3,863+0,15)/2*2,6*0,15*2</t>
  </si>
  <si>
    <t>PODKLADNÍ A VÝPLŇOVÉ VRSTVY Z PROSTÉHO BETONU C16/20</t>
  </si>
  <si>
    <t>1: výplňový beton C16/20, příl. č. 004 a 005; _x000D_
2: v tubusu; 13,65*2,5*(0,25+0,41)/2_x000D_
3: mimo tubus; 6,23*2,5*0,26+0,3*2,5*0,3+(4,65+0,865+1,34)*2,5*0,26</t>
  </si>
  <si>
    <t>PODKLADNÍ A VÝPLŇOVÉ VRSTVY Z PROSTÉHO BETONU C25/30</t>
  </si>
  <si>
    <t>1: probetonování zpětného spoje C20/25, příl. č. 004 a 005;  2*23,2*4,326_x000D_
2: příl. č. 003, podkladní beton kamenné dlažby za římsami nosné konstrukce a křídel_x000D_
_x000D_
3: (39,869+24,707)*0,15*1,2</t>
  </si>
  <si>
    <t>VYROVNÁVACÍ A SPÁDOVÝ ŽELEZOBETON C30/37</t>
  </si>
  <si>
    <t>1: tvrdá ochrana izolace_x000D_
2: příl. č. 102, 004 a 005, izolace na základové ŽB desce; 13,95*3,7*0,05+1,05*0,7*0,05*2*2_x000D_
3: příl. č. 004 a 005, izolace na horní desce; 12,913*3,1*0,05</t>
  </si>
  <si>
    <t>VÝZTUŽ VYROVNÁVACÍHO A SPÁDOVÉHO BETONU Z KARI SÍTÍ</t>
  </si>
  <si>
    <t>1: výztuž tvrdé ochrany izolace, kari síť 4x4-100x100 mm, 1,98kg/m2_x000D_
2: příl. č. 102, 004 a 005, izolace na základové ŽB desce; 13,95*3,7*0,00198*1,2+1,05*0,7*0,00198*1,2*2*2_x000D_
3: příl. č. 004 a 005, izolace na horní desce; 12,913*3,1*0,00198*1,2</t>
  </si>
  <si>
    <t>VÝPLŇ ZA OPĚRAMI A ZDMI Z KAMENIVA DRCENÉHO</t>
  </si>
  <si>
    <t>1: příl. č. 003 a 004, přechodové klíny za tubusem podchodu;  15,598*12,75*2+15,598*(6,04+3,75)/2*2</t>
  </si>
  <si>
    <t>DLAŽBY Z LOMOVÉHO KAMENE NA MC</t>
  </si>
  <si>
    <t>1: příl. č. 003, kamenná dlažba za římsami nosné konstrukce a křídel_x000D_
2: (39,869+24,707)*0,2*1,2</t>
  </si>
  <si>
    <t>Komunikace</t>
  </si>
  <si>
    <t>575D51</t>
  </si>
  <si>
    <t>LITÝ ASFALT MA I (SILNICE) 8 TL. 40MM MODIFIK</t>
  </si>
  <si>
    <t>M2</t>
  </si>
  <si>
    <t>1: příl. č. 003 a 005_x000D_
2: v tubusu; 13,65*2,5_x000D_
3: mimo tubus; 6,23*2,5+(4,65+0,865+1,3+1,34)*2,5</t>
  </si>
  <si>
    <t>Izolace proti vodě</t>
  </si>
  <si>
    <t>R711001-2091a</t>
  </si>
  <si>
    <t>Firemní balíčky</t>
  </si>
  <si>
    <t>IZOLACE SVI 1a</t>
  </si>
  <si>
    <t>m2</t>
  </si>
  <si>
    <t>1: příl. č. 102, 004 a 005, izolace na základové ŽB desce; 13,95*3,7+1,05*0,7*2*2_x000D_
2: příl. č. 004 a 005, izolace na horní desce; 12,913*3,1_x000D_
3: příl. č. 301, vodorovné plochy na rubu šikmých křídel; 9,365*2+6,326*2</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</si>
  <si>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</si>
  <si>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</si>
  <si>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</si>
  <si>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005 a 301 svislé plochy stěn tubusu a rubu křídel_x000D_
2: tubus; 12,75*(3,55+0,3+0,2)*2_x000D_
3: rub rovnoběžných křídel; 1,2*(3,55+0,3+0,2)*2*2+5,5*0,5*2_x000D_
4: rub šíkmých křídel; 7,2*(0,62+3,69)/2*2+5,2*(0,91+3,687)/2*2+(5,863+1,251)*0,55*2+(3,863+1,251)*0,55*2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</si>
  <si>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</si>
  <si>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</si>
  <si>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</si>
  <si>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004 a 5, izolace zatažená pod rubovou drenáž;  2*23,2*3,45</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</si>
  <si>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</si>
  <si>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</si>
  <si>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7838H</t>
  </si>
  <si>
    <t>NÁTĚRY BETON KONSTR ANTIGRAFITI</t>
  </si>
  <si>
    <t>1: ANTIGRAFITTY NÁTĚR_x000D_
2: nátěry do výšky 3,0 m, v podchodu ke stropu_x000D_
3: stěny tubusu; 13,65*(2,5+2,665)/2*2_x000D_
4: šikmá křídla; (0,6+3,7)/2*7,2*2+(0,6+3,5)/2*5,2*2</t>
  </si>
  <si>
    <t>Trubní vedení</t>
  </si>
  <si>
    <t>POTRUBÍ DREN Z TRUB PLAST DN DO 150MM DĚROVANÝCH</t>
  </si>
  <si>
    <t>1: rubová příčná drenáž, příl. č. 003; 24,5*2</t>
  </si>
  <si>
    <t>OBETONOVÁNÍ POTRUBÍ Z PROSTÉHO BETONU DO C25/30 (B30)</t>
  </si>
  <si>
    <t>1: příl. č. 003 a 005, obetonování propustku; 4,3*1,3*0,685-4,3*0,096*2</t>
  </si>
  <si>
    <t>Ostatní konstrukce a práce</t>
  </si>
  <si>
    <t>9112A1</t>
  </si>
  <si>
    <t>ZÁBRADLÍ MOSTNÍ S VODOR MADLY - DODÁVKA A MONTÁŽ</t>
  </si>
  <si>
    <t>1: příl. č. 401_x000D_
2: vlevo; 17,1_x000D_
3: vpravo; 14,2</t>
  </si>
  <si>
    <t>SILNIČNÍ A CHODNÍKOVÉ OBRUBY Z BETONOVÝCH OBRUBNÍKŮ ŠÍŘ 150MM</t>
  </si>
  <si>
    <t>1: příl. č. 005, silniční obrubník; 15,65</t>
  </si>
  <si>
    <t>PROPUSTY Z TRUB DN 300MM</t>
  </si>
  <si>
    <t>1: příl. č. 003; 4,3*2</t>
  </si>
  <si>
    <t>DROBNÉ DOPLŇK KONSTR KOVOVÉ NEREZ</t>
  </si>
  <si>
    <t>KG</t>
  </si>
  <si>
    <t>1: příl. č. 301, měřící body bludných proudů (2kg/kus); (2*2+4*2)*2,0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</si>
  <si>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</si>
  <si>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</si>
  <si>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</si>
  <si>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</si>
  <si>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</si>
  <si>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</si>
  <si>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</si>
  <si>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</si>
  <si>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</si>
  <si>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</si>
  <si>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</si>
  <si>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</si>
  <si>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783</t>
  </si>
  <si>
    <t>Celkem za 80</t>
  </si>
  <si>
    <t>Celkem za 90</t>
  </si>
  <si>
    <t>SUDOP PRAHA a.s.</t>
  </si>
  <si>
    <t>Radek Domkář</t>
  </si>
  <si>
    <t>SOUPIS PRACÍ</t>
  </si>
  <si>
    <t>SŽDC s.o.</t>
  </si>
  <si>
    <t>NIVELAČNÍ ZNAČKY KOVOVÉ</t>
  </si>
  <si>
    <t>1:viz TZ;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</si>
</sst>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28"/>
  <sheetViews>
    <sheetView showGridLines="0" tabSelected="1" view="pageBreakPreview" zoomScale="85" zoomScaleNormal="85" zoomScaleSheetLayoutView="85" workbookViewId="0">
      <pane ySplit="12" topLeftCell="A192"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2" t="s">
        <v>234</v>
      </c>
      <c r="C1" s="133"/>
      <c r="D1" s="133"/>
      <c r="E1" s="133"/>
      <c r="F1" s="133"/>
      <c r="G1" s="133"/>
      <c r="H1" s="133"/>
      <c r="I1" s="83"/>
      <c r="J1" s="84"/>
      <c r="K1" s="42"/>
      <c r="L1" s="43" t="str">
        <f>D3</f>
        <v>SO 06-20-03</v>
      </c>
    </row>
    <row r="2" spans="1:15" s="13" customFormat="1" ht="57" customHeight="1" thickTop="1" thickBot="1" x14ac:dyDescent="0.3">
      <c r="B2" s="134" t="s">
        <v>10</v>
      </c>
      <c r="C2" s="135"/>
      <c r="D2" s="85"/>
      <c r="E2" s="46"/>
      <c r="F2" s="28" t="s">
        <v>96</v>
      </c>
      <c r="G2" s="44"/>
      <c r="H2" s="45"/>
      <c r="I2" s="136" t="s">
        <v>25</v>
      </c>
      <c r="J2" s="137"/>
      <c r="K2" s="138">
        <f>ROUND(SUBTOTAL(9,L13:L227),2)</f>
        <v>0</v>
      </c>
      <c r="L2" s="139"/>
    </row>
    <row r="3" spans="1:15" s="13" customFormat="1" ht="42.75" customHeight="1" thickTop="1" thickBot="1" x14ac:dyDescent="0.3">
      <c r="B3" s="86" t="s">
        <v>30</v>
      </c>
      <c r="C3" s="87"/>
      <c r="D3" s="88" t="s">
        <v>99</v>
      </c>
      <c r="E3" s="30"/>
      <c r="F3" s="29" t="s">
        <v>100</v>
      </c>
      <c r="G3" s="89"/>
      <c r="H3" s="90"/>
      <c r="I3" s="91"/>
      <c r="J3" s="92"/>
      <c r="K3" s="156"/>
      <c r="L3" s="157"/>
    </row>
    <row r="4" spans="1:15" s="13" customFormat="1" ht="18" customHeight="1" thickTop="1" x14ac:dyDescent="0.25">
      <c r="B4" s="142" t="s">
        <v>19</v>
      </c>
      <c r="C4" s="143"/>
      <c r="D4" s="144"/>
      <c r="E4" s="4" t="s">
        <v>39</v>
      </c>
      <c r="F4" s="41" t="s">
        <v>101</v>
      </c>
      <c r="G4" s="39"/>
      <c r="H4" s="40"/>
      <c r="I4" s="154" t="s">
        <v>28</v>
      </c>
      <c r="J4" s="155"/>
      <c r="K4" s="2">
        <v>821</v>
      </c>
      <c r="L4" s="3">
        <v>20</v>
      </c>
    </row>
    <row r="5" spans="1:15" s="13" customFormat="1" ht="18" customHeight="1" x14ac:dyDescent="0.25">
      <c r="B5" s="93" t="s">
        <v>26</v>
      </c>
      <c r="C5" s="94"/>
      <c r="D5" s="94"/>
      <c r="E5" s="4" t="s">
        <v>27</v>
      </c>
      <c r="F5" s="146" t="str">
        <f>IF((E5="Stádium 2"),"  Dokumentace pro územní řízení - DUR",(IF((E5="Stádium 3"),"  Projektová dokumentace (DOS/DSP)","")))</f>
        <v xml:space="preserve">  Projektová dokumentace (DOS/DSP)</v>
      </c>
      <c r="G5" s="146"/>
      <c r="H5" s="147"/>
      <c r="I5" s="145" t="s">
        <v>20</v>
      </c>
      <c r="J5" s="144"/>
      <c r="K5" s="5" t="s">
        <v>97</v>
      </c>
      <c r="L5" s="49"/>
    </row>
    <row r="6" spans="1:15" s="13" customFormat="1" ht="18" customHeight="1" x14ac:dyDescent="0.2">
      <c r="B6" s="93" t="s">
        <v>18</v>
      </c>
      <c r="C6" s="94"/>
      <c r="D6" s="94"/>
      <c r="E6" s="127" t="s">
        <v>235</v>
      </c>
      <c r="F6" s="158"/>
      <c r="G6" s="158"/>
      <c r="H6" s="159"/>
      <c r="I6" s="145" t="s">
        <v>21</v>
      </c>
      <c r="J6" s="144"/>
      <c r="K6" s="5"/>
      <c r="L6" s="49"/>
      <c r="O6" s="53"/>
    </row>
    <row r="7" spans="1:15" s="13" customFormat="1" ht="18" customHeight="1" x14ac:dyDescent="0.2">
      <c r="B7" s="148" t="s">
        <v>22</v>
      </c>
      <c r="C7" s="131"/>
      <c r="D7" s="131"/>
      <c r="E7" s="95"/>
      <c r="F7" s="160" t="s">
        <v>17</v>
      </c>
      <c r="G7" s="161"/>
      <c r="H7" s="162"/>
      <c r="I7" s="153" t="s">
        <v>24</v>
      </c>
      <c r="J7" s="143"/>
      <c r="K7" s="47">
        <v>2018</v>
      </c>
      <c r="L7" s="50"/>
      <c r="O7" s="54"/>
    </row>
    <row r="8" spans="1:15" s="13" customFormat="1" ht="19.5" customHeight="1" thickBot="1" x14ac:dyDescent="0.3">
      <c r="B8" s="163" t="s">
        <v>23</v>
      </c>
      <c r="C8" s="164"/>
      <c r="D8" s="164"/>
      <c r="E8" s="96"/>
      <c r="F8" s="19" t="s">
        <v>232</v>
      </c>
      <c r="G8" s="165" t="s">
        <v>233</v>
      </c>
      <c r="H8" s="166"/>
      <c r="I8" s="130" t="s">
        <v>16</v>
      </c>
      <c r="J8" s="131"/>
      <c r="K8" s="48" t="s">
        <v>98</v>
      </c>
      <c r="L8" s="51"/>
    </row>
    <row r="9" spans="1:15" s="13" customFormat="1" ht="9.75" customHeight="1" x14ac:dyDescent="0.25">
      <c r="B9" s="151" t="str">
        <f>F2</f>
        <v>Optimalizace traťového úseku Mstětice (mimo) – Praha-Vysočany (včetně)</v>
      </c>
      <c r="C9" s="152"/>
      <c r="D9" s="152"/>
      <c r="E9" s="152"/>
      <c r="F9" s="152"/>
      <c r="G9" s="152"/>
      <c r="H9" s="152"/>
      <c r="I9" s="152"/>
      <c r="J9" s="152"/>
      <c r="K9" s="20" t="str">
        <f>$I$5</f>
        <v>ISPROFIN:</v>
      </c>
      <c r="L9" s="52" t="str">
        <f>K5</f>
        <v>5003520028</v>
      </c>
    </row>
    <row r="10" spans="1:15" s="13" customFormat="1" ht="15" customHeight="1" x14ac:dyDescent="0.25">
      <c r="B10" s="149" t="s">
        <v>11</v>
      </c>
      <c r="C10" s="128" t="s">
        <v>0</v>
      </c>
      <c r="D10" s="128" t="s">
        <v>1</v>
      </c>
      <c r="E10" s="128" t="s">
        <v>12</v>
      </c>
      <c r="F10" s="128" t="s">
        <v>29</v>
      </c>
      <c r="G10" s="128" t="s">
        <v>2</v>
      </c>
      <c r="H10" s="128" t="s">
        <v>3</v>
      </c>
      <c r="I10" s="128" t="s">
        <v>13</v>
      </c>
      <c r="J10" s="128" t="s">
        <v>14</v>
      </c>
      <c r="K10" s="140" t="s">
        <v>93</v>
      </c>
      <c r="L10" s="141"/>
    </row>
    <row r="11" spans="1:15" s="13" customFormat="1" ht="15" customHeight="1" x14ac:dyDescent="0.25">
      <c r="B11" s="149"/>
      <c r="C11" s="128"/>
      <c r="D11" s="128"/>
      <c r="E11" s="128"/>
      <c r="F11" s="128"/>
      <c r="G11" s="128"/>
      <c r="H11" s="128"/>
      <c r="I11" s="128"/>
      <c r="J11" s="128"/>
      <c r="K11" s="140"/>
      <c r="L11" s="141"/>
    </row>
    <row r="12" spans="1:15" s="13" customFormat="1" ht="12.75" customHeight="1" thickBot="1" x14ac:dyDescent="0.3">
      <c r="B12" s="150"/>
      <c r="C12" s="129"/>
      <c r="D12" s="129"/>
      <c r="E12" s="129"/>
      <c r="F12" s="129"/>
      <c r="G12" s="129"/>
      <c r="H12" s="129"/>
      <c r="I12" s="129"/>
      <c r="J12" s="129"/>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2236.319</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x14ac:dyDescent="0.2">
      <c r="B18" s="109"/>
      <c r="C18" s="110"/>
      <c r="D18" s="110"/>
      <c r="E18" s="110"/>
      <c r="F18" s="110"/>
      <c r="G18" s="111"/>
      <c r="H18" s="112"/>
      <c r="I18" s="112"/>
      <c r="J18" s="112"/>
      <c r="K18" s="75"/>
      <c r="L18" s="76"/>
    </row>
    <row r="19" spans="1:12" ht="22.5" x14ac:dyDescent="0.2">
      <c r="A19" s="10" t="s">
        <v>221</v>
      </c>
      <c r="B19" s="113"/>
      <c r="C19" s="114" t="s">
        <v>222</v>
      </c>
      <c r="D19" s="114"/>
      <c r="E19" s="114"/>
      <c r="F19" s="114" t="s">
        <v>104</v>
      </c>
      <c r="G19" s="115"/>
      <c r="H19" s="116"/>
      <c r="I19" s="116"/>
      <c r="J19" s="116">
        <f>SUBTOTAL(9,J14:J18)</f>
        <v>0</v>
      </c>
      <c r="K19" s="77"/>
      <c r="L19" s="78">
        <f>SUBTOTAL(9,L14:L18)</f>
        <v>0</v>
      </c>
    </row>
    <row r="20" spans="1:12" ht="12" thickBot="1" x14ac:dyDescent="0.25">
      <c r="B20" s="117"/>
      <c r="C20" s="117"/>
      <c r="D20" s="117"/>
      <c r="E20" s="117"/>
      <c r="F20" s="117"/>
      <c r="G20" s="118"/>
      <c r="H20" s="118"/>
      <c r="I20" s="118"/>
      <c r="J20" s="118"/>
      <c r="K20" s="68"/>
      <c r="L20" s="68"/>
    </row>
    <row r="21" spans="1:12" x14ac:dyDescent="0.2">
      <c r="A21" s="10" t="s">
        <v>102</v>
      </c>
      <c r="B21" s="97" t="s">
        <v>103</v>
      </c>
      <c r="C21" s="98">
        <v>10</v>
      </c>
      <c r="D21" s="98"/>
      <c r="E21" s="98"/>
      <c r="F21" s="98" t="s">
        <v>9</v>
      </c>
      <c r="G21" s="99"/>
      <c r="H21" s="100"/>
      <c r="I21" s="100"/>
      <c r="J21" s="100"/>
      <c r="K21" s="69"/>
      <c r="L21" s="70"/>
    </row>
    <row r="22" spans="1:12" x14ac:dyDescent="0.2">
      <c r="A22" s="10" t="s">
        <v>105</v>
      </c>
      <c r="B22" s="101">
        <v>2</v>
      </c>
      <c r="C22" s="102">
        <v>131731</v>
      </c>
      <c r="D22" s="102"/>
      <c r="E22" s="102" t="s">
        <v>106</v>
      </c>
      <c r="F22" s="79" t="s">
        <v>111</v>
      </c>
      <c r="G22" s="103" t="s">
        <v>112</v>
      </c>
      <c r="H22" s="104">
        <v>42.715000000000003</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113</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A26" s="10" t="s">
        <v>105</v>
      </c>
      <c r="B26" s="101">
        <v>3</v>
      </c>
      <c r="C26" s="102">
        <v>131736</v>
      </c>
      <c r="D26" s="102"/>
      <c r="E26" s="102" t="s">
        <v>106</v>
      </c>
      <c r="F26" s="79" t="s">
        <v>114</v>
      </c>
      <c r="G26" s="103" t="s">
        <v>112</v>
      </c>
      <c r="H26" s="104">
        <v>1177.01</v>
      </c>
      <c r="I26" s="104"/>
      <c r="J26" s="104" t="str">
        <f>IF(ISNUMBER(I26),ROUND(H26*I26,3),"")</f>
        <v/>
      </c>
      <c r="K26" s="71"/>
      <c r="L26" s="72">
        <f>ROUND(H26*K26,2)</f>
        <v>0</v>
      </c>
    </row>
    <row r="27" spans="1:12" x14ac:dyDescent="0.2">
      <c r="A27" s="10" t="s">
        <v>5</v>
      </c>
      <c r="B27" s="105"/>
      <c r="C27" s="106"/>
      <c r="D27" s="106"/>
      <c r="E27" s="106"/>
      <c r="F27" s="79"/>
      <c r="G27" s="107"/>
      <c r="H27" s="108"/>
      <c r="I27" s="108"/>
      <c r="J27" s="108"/>
      <c r="K27" s="73"/>
      <c r="L27" s="74"/>
    </row>
    <row r="28" spans="1:12" ht="45" x14ac:dyDescent="0.2">
      <c r="A28" s="10" t="s">
        <v>7</v>
      </c>
      <c r="B28" s="105"/>
      <c r="C28" s="106"/>
      <c r="D28" s="106"/>
      <c r="E28" s="106"/>
      <c r="F28" s="79" t="s">
        <v>115</v>
      </c>
      <c r="G28" s="107"/>
      <c r="H28" s="108"/>
      <c r="I28" s="108"/>
      <c r="J28" s="108"/>
      <c r="K28" s="73"/>
      <c r="L28" s="74"/>
    </row>
    <row r="29" spans="1:12" x14ac:dyDescent="0.2">
      <c r="A29" s="10" t="s">
        <v>8</v>
      </c>
      <c r="B29" s="105"/>
      <c r="C29" s="106"/>
      <c r="D29" s="106"/>
      <c r="E29" s="106"/>
      <c r="F29" s="79" t="s">
        <v>110</v>
      </c>
      <c r="G29" s="107"/>
      <c r="H29" s="108"/>
      <c r="I29" s="108"/>
      <c r="J29" s="108"/>
      <c r="K29" s="73"/>
      <c r="L29" s="74"/>
    </row>
    <row r="30" spans="1:12" x14ac:dyDescent="0.2">
      <c r="A30" s="10" t="s">
        <v>105</v>
      </c>
      <c r="B30" s="101">
        <v>4</v>
      </c>
      <c r="C30" s="102">
        <v>17120</v>
      </c>
      <c r="D30" s="102"/>
      <c r="E30" s="102" t="s">
        <v>106</v>
      </c>
      <c r="F30" s="79" t="s">
        <v>116</v>
      </c>
      <c r="G30" s="103" t="s">
        <v>112</v>
      </c>
      <c r="H30" s="104">
        <v>1177.01</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17411</v>
      </c>
      <c r="D34" s="102"/>
      <c r="E34" s="102" t="s">
        <v>106</v>
      </c>
      <c r="F34" s="79" t="s">
        <v>118</v>
      </c>
      <c r="G34" s="103" t="s">
        <v>112</v>
      </c>
      <c r="H34" s="104">
        <v>42.715000000000003</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B38" s="109"/>
      <c r="C38" s="110"/>
      <c r="D38" s="110"/>
      <c r="E38" s="110"/>
      <c r="F38" s="110"/>
      <c r="G38" s="111"/>
      <c r="H38" s="112"/>
      <c r="I38" s="112"/>
      <c r="J38" s="112"/>
      <c r="K38" s="75"/>
      <c r="L38" s="76"/>
    </row>
    <row r="39" spans="1:12" ht="22.5" x14ac:dyDescent="0.2">
      <c r="A39" s="10" t="s">
        <v>221</v>
      </c>
      <c r="B39" s="113"/>
      <c r="C39" s="114" t="s">
        <v>223</v>
      </c>
      <c r="D39" s="114"/>
      <c r="E39" s="114"/>
      <c r="F39" s="114" t="s">
        <v>9</v>
      </c>
      <c r="G39" s="115"/>
      <c r="H39" s="116"/>
      <c r="I39" s="116"/>
      <c r="J39" s="116">
        <f>SUBTOTAL(9,J22:J38)</f>
        <v>0</v>
      </c>
      <c r="K39" s="77"/>
      <c r="L39" s="78">
        <f>SUBTOTAL(9,L22:L38)</f>
        <v>0</v>
      </c>
    </row>
    <row r="40" spans="1:12" ht="12" thickBot="1" x14ac:dyDescent="0.25">
      <c r="B40" s="117"/>
      <c r="C40" s="117"/>
      <c r="D40" s="117"/>
      <c r="E40" s="117"/>
      <c r="F40" s="117"/>
      <c r="G40" s="118"/>
      <c r="H40" s="118"/>
      <c r="I40" s="118"/>
      <c r="J40" s="118"/>
      <c r="K40" s="68"/>
      <c r="L40" s="68"/>
    </row>
    <row r="41" spans="1:12" x14ac:dyDescent="0.2">
      <c r="A41" s="10" t="s">
        <v>102</v>
      </c>
      <c r="B41" s="97" t="s">
        <v>103</v>
      </c>
      <c r="C41" s="98">
        <v>20</v>
      </c>
      <c r="D41" s="98"/>
      <c r="E41" s="98"/>
      <c r="F41" s="98" t="s">
        <v>120</v>
      </c>
      <c r="G41" s="99"/>
      <c r="H41" s="100"/>
      <c r="I41" s="100"/>
      <c r="J41" s="100"/>
      <c r="K41" s="69"/>
      <c r="L41" s="70"/>
    </row>
    <row r="42" spans="1:12" x14ac:dyDescent="0.2">
      <c r="A42" s="10" t="s">
        <v>105</v>
      </c>
      <c r="B42" s="101">
        <v>6</v>
      </c>
      <c r="C42" s="102">
        <v>21452</v>
      </c>
      <c r="D42" s="102"/>
      <c r="E42" s="102" t="s">
        <v>106</v>
      </c>
      <c r="F42" s="79" t="s">
        <v>121</v>
      </c>
      <c r="G42" s="103" t="s">
        <v>112</v>
      </c>
      <c r="H42" s="104">
        <v>3.9020000000000001</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x14ac:dyDescent="0.2">
      <c r="A44" s="10" t="s">
        <v>7</v>
      </c>
      <c r="B44" s="105"/>
      <c r="C44" s="106"/>
      <c r="D44" s="106"/>
      <c r="E44" s="106"/>
      <c r="F44" s="79" t="s">
        <v>122</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7</v>
      </c>
      <c r="C46" s="102">
        <v>22694</v>
      </c>
      <c r="D46" s="102"/>
      <c r="E46" s="102" t="s">
        <v>106</v>
      </c>
      <c r="F46" s="79" t="s">
        <v>123</v>
      </c>
      <c r="G46" s="103" t="s">
        <v>108</v>
      </c>
      <c r="H46" s="104">
        <v>13.583</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90"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8</v>
      </c>
      <c r="C50" s="102">
        <v>22695</v>
      </c>
      <c r="D50" s="102"/>
      <c r="E50" s="102" t="s">
        <v>106</v>
      </c>
      <c r="F50" s="79" t="s">
        <v>125</v>
      </c>
      <c r="G50" s="103" t="s">
        <v>112</v>
      </c>
      <c r="H50" s="104">
        <v>9.1969999999999992</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45" x14ac:dyDescent="0.2">
      <c r="A52" s="10" t="s">
        <v>7</v>
      </c>
      <c r="B52" s="105"/>
      <c r="C52" s="106"/>
      <c r="D52" s="106"/>
      <c r="E52" s="106"/>
      <c r="F52" s="79" t="s">
        <v>126</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9</v>
      </c>
      <c r="C54" s="102">
        <v>26123</v>
      </c>
      <c r="D54" s="102"/>
      <c r="E54" s="102" t="s">
        <v>106</v>
      </c>
      <c r="F54" s="79" t="s">
        <v>127</v>
      </c>
      <c r="G54" s="103" t="s">
        <v>128</v>
      </c>
      <c r="H54" s="104">
        <v>198</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33.75" x14ac:dyDescent="0.2">
      <c r="A56" s="10" t="s">
        <v>7</v>
      </c>
      <c r="B56" s="105"/>
      <c r="C56" s="106"/>
      <c r="D56" s="106"/>
      <c r="E56" s="106"/>
      <c r="F56" s="79" t="s">
        <v>129</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264115</v>
      </c>
      <c r="D58" s="102"/>
      <c r="E58" s="102" t="s">
        <v>106</v>
      </c>
      <c r="F58" s="79" t="s">
        <v>130</v>
      </c>
      <c r="G58" s="103" t="s">
        <v>128</v>
      </c>
      <c r="H58" s="104">
        <v>209.04</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33.75" x14ac:dyDescent="0.2">
      <c r="A60" s="10" t="s">
        <v>7</v>
      </c>
      <c r="B60" s="105"/>
      <c r="C60" s="106"/>
      <c r="D60" s="106"/>
      <c r="E60" s="106"/>
      <c r="F60" s="79" t="s">
        <v>131</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272324</v>
      </c>
      <c r="D62" s="102"/>
      <c r="E62" s="102" t="s">
        <v>106</v>
      </c>
      <c r="F62" s="79" t="s">
        <v>132</v>
      </c>
      <c r="G62" s="103" t="s">
        <v>112</v>
      </c>
      <c r="H62" s="104">
        <v>12.247999999999999</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x14ac:dyDescent="0.2">
      <c r="A64" s="10" t="s">
        <v>7</v>
      </c>
      <c r="B64" s="105"/>
      <c r="C64" s="106"/>
      <c r="D64" s="106"/>
      <c r="E64" s="106"/>
      <c r="F64" s="79" t="s">
        <v>133</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272325</v>
      </c>
      <c r="D66" s="102"/>
      <c r="E66" s="102" t="s">
        <v>106</v>
      </c>
      <c r="F66" s="79" t="s">
        <v>134</v>
      </c>
      <c r="G66" s="103" t="s">
        <v>112</v>
      </c>
      <c r="H66" s="104">
        <v>30.533999999999999</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ht="33.75" x14ac:dyDescent="0.2">
      <c r="A68" s="10" t="s">
        <v>7</v>
      </c>
      <c r="B68" s="105"/>
      <c r="C68" s="106"/>
      <c r="D68" s="106"/>
      <c r="E68" s="106"/>
      <c r="F68" s="79" t="s">
        <v>135</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272365</v>
      </c>
      <c r="D70" s="102"/>
      <c r="E70" s="102" t="s">
        <v>106</v>
      </c>
      <c r="F70" s="79" t="s">
        <v>136</v>
      </c>
      <c r="G70" s="103" t="s">
        <v>108</v>
      </c>
      <c r="H70" s="104">
        <v>4.468</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22.5" x14ac:dyDescent="0.2">
      <c r="A72" s="10" t="s">
        <v>7</v>
      </c>
      <c r="B72" s="105"/>
      <c r="C72" s="106"/>
      <c r="D72" s="106"/>
      <c r="E72" s="106"/>
      <c r="F72" s="79" t="s">
        <v>137</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272366</v>
      </c>
      <c r="D74" s="102"/>
      <c r="E74" s="102" t="s">
        <v>106</v>
      </c>
      <c r="F74" s="79" t="s">
        <v>138</v>
      </c>
      <c r="G74" s="103" t="s">
        <v>108</v>
      </c>
      <c r="H74" s="104">
        <v>0.94799999999999995</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x14ac:dyDescent="0.2">
      <c r="A76" s="10" t="s">
        <v>7</v>
      </c>
      <c r="B76" s="105"/>
      <c r="C76" s="106"/>
      <c r="D76" s="106"/>
      <c r="E76" s="106"/>
      <c r="F76" s="79" t="s">
        <v>139</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285362</v>
      </c>
      <c r="D78" s="102"/>
      <c r="E78" s="102" t="s">
        <v>106</v>
      </c>
      <c r="F78" s="79" t="s">
        <v>140</v>
      </c>
      <c r="G78" s="103" t="s">
        <v>141</v>
      </c>
      <c r="H78" s="104">
        <v>7</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x14ac:dyDescent="0.2">
      <c r="A80" s="10" t="s">
        <v>7</v>
      </c>
      <c r="B80" s="105"/>
      <c r="C80" s="106"/>
      <c r="D80" s="106"/>
      <c r="E80" s="106"/>
      <c r="F80" s="79" t="s">
        <v>142</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285364</v>
      </c>
      <c r="D82" s="102"/>
      <c r="E82" s="102" t="s">
        <v>106</v>
      </c>
      <c r="F82" s="79" t="s">
        <v>143</v>
      </c>
      <c r="G82" s="103" t="s">
        <v>141</v>
      </c>
      <c r="H82" s="104">
        <v>9</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22.5" x14ac:dyDescent="0.2">
      <c r="A84" s="10" t="s">
        <v>7</v>
      </c>
      <c r="B84" s="105"/>
      <c r="C84" s="106"/>
      <c r="D84" s="106"/>
      <c r="E84" s="106"/>
      <c r="F84" s="79" t="s">
        <v>144</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285378</v>
      </c>
      <c r="D86" s="102"/>
      <c r="E86" s="102" t="s">
        <v>106</v>
      </c>
      <c r="F86" s="79" t="s">
        <v>145</v>
      </c>
      <c r="G86" s="103" t="s">
        <v>141</v>
      </c>
      <c r="H86" s="104">
        <v>18</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ht="33.75" x14ac:dyDescent="0.2">
      <c r="A88" s="10" t="s">
        <v>7</v>
      </c>
      <c r="B88" s="105"/>
      <c r="C88" s="106"/>
      <c r="D88" s="106"/>
      <c r="E88" s="106"/>
      <c r="F88" s="79" t="s">
        <v>146</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A90" s="10" t="s">
        <v>105</v>
      </c>
      <c r="B90" s="101">
        <v>18</v>
      </c>
      <c r="C90" s="102">
        <v>285379</v>
      </c>
      <c r="D90" s="102"/>
      <c r="E90" s="102" t="s">
        <v>106</v>
      </c>
      <c r="F90" s="79" t="s">
        <v>147</v>
      </c>
      <c r="G90" s="103" t="s">
        <v>128</v>
      </c>
      <c r="H90" s="104">
        <v>18</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33.75" x14ac:dyDescent="0.2">
      <c r="A92" s="10" t="s">
        <v>7</v>
      </c>
      <c r="B92" s="105"/>
      <c r="C92" s="106"/>
      <c r="D92" s="106"/>
      <c r="E92" s="106"/>
      <c r="F92" s="79" t="s">
        <v>148</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B94" s="109"/>
      <c r="C94" s="110"/>
      <c r="D94" s="110"/>
      <c r="E94" s="110"/>
      <c r="F94" s="110"/>
      <c r="G94" s="111"/>
      <c r="H94" s="112"/>
      <c r="I94" s="112"/>
      <c r="J94" s="112"/>
      <c r="K94" s="75"/>
      <c r="L94" s="76"/>
    </row>
    <row r="95" spans="1:12" ht="22.5" x14ac:dyDescent="0.2">
      <c r="A95" s="10" t="s">
        <v>221</v>
      </c>
      <c r="B95" s="113"/>
      <c r="C95" s="114" t="s">
        <v>224</v>
      </c>
      <c r="D95" s="114"/>
      <c r="E95" s="114"/>
      <c r="F95" s="114" t="s">
        <v>120</v>
      </c>
      <c r="G95" s="115"/>
      <c r="H95" s="116"/>
      <c r="I95" s="116"/>
      <c r="J95" s="116">
        <f>SUBTOTAL(9,J42:J94)</f>
        <v>0</v>
      </c>
      <c r="K95" s="77"/>
      <c r="L95" s="78">
        <f>SUBTOTAL(9,L42:L94)</f>
        <v>0</v>
      </c>
    </row>
    <row r="96" spans="1:12" ht="12" thickBot="1" x14ac:dyDescent="0.25">
      <c r="B96" s="117"/>
      <c r="C96" s="117"/>
      <c r="D96" s="117"/>
      <c r="E96" s="117"/>
      <c r="F96" s="117"/>
      <c r="G96" s="118"/>
      <c r="H96" s="118"/>
      <c r="I96" s="118"/>
      <c r="J96" s="118"/>
      <c r="K96" s="68"/>
      <c r="L96" s="68"/>
    </row>
    <row r="97" spans="1:12" x14ac:dyDescent="0.2">
      <c r="A97" s="10" t="s">
        <v>102</v>
      </c>
      <c r="B97" s="97" t="s">
        <v>103</v>
      </c>
      <c r="C97" s="98">
        <v>30</v>
      </c>
      <c r="D97" s="98"/>
      <c r="E97" s="98"/>
      <c r="F97" s="98" t="s">
        <v>149</v>
      </c>
      <c r="G97" s="99"/>
      <c r="H97" s="100"/>
      <c r="I97" s="100"/>
      <c r="J97" s="100"/>
      <c r="K97" s="69"/>
      <c r="L97" s="70"/>
    </row>
    <row r="98" spans="1:12" x14ac:dyDescent="0.2">
      <c r="A98" s="10" t="s">
        <v>105</v>
      </c>
      <c r="B98" s="101">
        <v>19</v>
      </c>
      <c r="C98" s="102">
        <v>317325</v>
      </c>
      <c r="D98" s="102"/>
      <c r="E98" s="102" t="s">
        <v>106</v>
      </c>
      <c r="F98" s="79" t="s">
        <v>150</v>
      </c>
      <c r="G98" s="103" t="s">
        <v>112</v>
      </c>
      <c r="H98" s="104">
        <v>3.6230000000000002</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ht="45" x14ac:dyDescent="0.2">
      <c r="A100" s="10" t="s">
        <v>7</v>
      </c>
      <c r="B100" s="105"/>
      <c r="C100" s="106"/>
      <c r="D100" s="106"/>
      <c r="E100" s="106"/>
      <c r="F100" s="79" t="s">
        <v>151</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20</v>
      </c>
      <c r="C102" s="102">
        <v>317365</v>
      </c>
      <c r="D102" s="102"/>
      <c r="E102" s="102" t="s">
        <v>106</v>
      </c>
      <c r="F102" s="79" t="s">
        <v>152</v>
      </c>
      <c r="G102" s="103" t="s">
        <v>108</v>
      </c>
      <c r="H102" s="104">
        <v>0.60799999999999998</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45" x14ac:dyDescent="0.2">
      <c r="A104" s="10" t="s">
        <v>7</v>
      </c>
      <c r="B104" s="105"/>
      <c r="C104" s="106"/>
      <c r="D104" s="106"/>
      <c r="E104" s="106"/>
      <c r="F104" s="79" t="s">
        <v>153</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21</v>
      </c>
      <c r="C106" s="102">
        <v>333325</v>
      </c>
      <c r="D106" s="102"/>
      <c r="E106" s="102" t="s">
        <v>106</v>
      </c>
      <c r="F106" s="79" t="s">
        <v>154</v>
      </c>
      <c r="G106" s="103" t="s">
        <v>112</v>
      </c>
      <c r="H106" s="104">
        <v>25.274000000000001</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ht="33.75" x14ac:dyDescent="0.2">
      <c r="A108" s="10" t="s">
        <v>7</v>
      </c>
      <c r="B108" s="105"/>
      <c r="C108" s="106"/>
      <c r="D108" s="106"/>
      <c r="E108" s="106"/>
      <c r="F108" s="79" t="s">
        <v>155</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22</v>
      </c>
      <c r="C110" s="102">
        <v>333365</v>
      </c>
      <c r="D110" s="102"/>
      <c r="E110" s="102" t="s">
        <v>106</v>
      </c>
      <c r="F110" s="79" t="s">
        <v>156</v>
      </c>
      <c r="G110" s="103" t="s">
        <v>108</v>
      </c>
      <c r="H110" s="104">
        <v>3.7040000000000002</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ht="22.5"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23</v>
      </c>
      <c r="C114" s="102">
        <v>389325</v>
      </c>
      <c r="D114" s="102"/>
      <c r="E114" s="102" t="s">
        <v>106</v>
      </c>
      <c r="F114" s="79" t="s">
        <v>158</v>
      </c>
      <c r="G114" s="103" t="s">
        <v>112</v>
      </c>
      <c r="H114" s="104">
        <v>60.131</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22.5" x14ac:dyDescent="0.2">
      <c r="A116" s="10" t="s">
        <v>7</v>
      </c>
      <c r="B116" s="105"/>
      <c r="C116" s="106"/>
      <c r="D116" s="106"/>
      <c r="E116" s="106"/>
      <c r="F116" s="79" t="s">
        <v>159</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24</v>
      </c>
      <c r="C118" s="102">
        <v>389365</v>
      </c>
      <c r="D118" s="102"/>
      <c r="E118" s="102" t="s">
        <v>106</v>
      </c>
      <c r="F118" s="79" t="s">
        <v>160</v>
      </c>
      <c r="G118" s="103" t="s">
        <v>108</v>
      </c>
      <c r="H118" s="104">
        <v>12.986000000000001</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ht="22.5" x14ac:dyDescent="0.2">
      <c r="A120" s="10" t="s">
        <v>7</v>
      </c>
      <c r="B120" s="105"/>
      <c r="C120" s="106"/>
      <c r="D120" s="106"/>
      <c r="E120" s="106"/>
      <c r="F120" s="79" t="s">
        <v>161</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B122" s="109"/>
      <c r="C122" s="110"/>
      <c r="D122" s="110"/>
      <c r="E122" s="110"/>
      <c r="F122" s="110"/>
      <c r="G122" s="111"/>
      <c r="H122" s="112"/>
      <c r="I122" s="112"/>
      <c r="J122" s="112"/>
      <c r="K122" s="75"/>
      <c r="L122" s="76"/>
    </row>
    <row r="123" spans="1:12" ht="22.5" x14ac:dyDescent="0.2">
      <c r="A123" s="10" t="s">
        <v>221</v>
      </c>
      <c r="B123" s="113"/>
      <c r="C123" s="114" t="s">
        <v>225</v>
      </c>
      <c r="D123" s="114"/>
      <c r="E123" s="114"/>
      <c r="F123" s="114" t="s">
        <v>149</v>
      </c>
      <c r="G123" s="115"/>
      <c r="H123" s="116"/>
      <c r="I123" s="116"/>
      <c r="J123" s="116">
        <f>SUBTOTAL(9,J98:J122)</f>
        <v>0</v>
      </c>
      <c r="K123" s="77"/>
      <c r="L123" s="78">
        <f>SUBTOTAL(9,L98:L122)</f>
        <v>0</v>
      </c>
    </row>
    <row r="124" spans="1:12" ht="12" thickBot="1" x14ac:dyDescent="0.25">
      <c r="B124" s="117"/>
      <c r="C124" s="117"/>
      <c r="D124" s="117"/>
      <c r="E124" s="117"/>
      <c r="F124" s="117"/>
      <c r="G124" s="118"/>
      <c r="H124" s="118"/>
      <c r="I124" s="118"/>
      <c r="J124" s="118"/>
      <c r="K124" s="68"/>
      <c r="L124" s="68"/>
    </row>
    <row r="125" spans="1:12" x14ac:dyDescent="0.2">
      <c r="A125" s="10" t="s">
        <v>102</v>
      </c>
      <c r="B125" s="97" t="s">
        <v>103</v>
      </c>
      <c r="C125" s="98">
        <v>40</v>
      </c>
      <c r="D125" s="98"/>
      <c r="E125" s="98"/>
      <c r="F125" s="98" t="s">
        <v>162</v>
      </c>
      <c r="G125" s="99"/>
      <c r="H125" s="100"/>
      <c r="I125" s="100"/>
      <c r="J125" s="100"/>
      <c r="K125" s="69"/>
      <c r="L125" s="70"/>
    </row>
    <row r="126" spans="1:12" x14ac:dyDescent="0.2">
      <c r="A126" s="10" t="s">
        <v>105</v>
      </c>
      <c r="B126" s="101">
        <v>25</v>
      </c>
      <c r="C126" s="102">
        <v>451312</v>
      </c>
      <c r="D126" s="102"/>
      <c r="E126" s="102" t="s">
        <v>106</v>
      </c>
      <c r="F126" s="79" t="s">
        <v>163</v>
      </c>
      <c r="G126" s="103" t="s">
        <v>112</v>
      </c>
      <c r="H126" s="104">
        <v>18.169</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33.75"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26</v>
      </c>
      <c r="C130" s="102">
        <v>451313</v>
      </c>
      <c r="D130" s="102"/>
      <c r="E130" s="102" t="s">
        <v>106</v>
      </c>
      <c r="F130" s="79" t="s">
        <v>165</v>
      </c>
      <c r="G130" s="103" t="s">
        <v>112</v>
      </c>
      <c r="H130" s="104">
        <v>19.992000000000001</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33.75"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27</v>
      </c>
      <c r="C134" s="102">
        <v>451314</v>
      </c>
      <c r="D134" s="102"/>
      <c r="E134" s="102" t="s">
        <v>106</v>
      </c>
      <c r="F134" s="79" t="s">
        <v>167</v>
      </c>
      <c r="G134" s="103" t="s">
        <v>112</v>
      </c>
      <c r="H134" s="104">
        <v>212.35</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4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28</v>
      </c>
      <c r="C138" s="102">
        <v>457325</v>
      </c>
      <c r="D138" s="102"/>
      <c r="E138" s="102" t="s">
        <v>106</v>
      </c>
      <c r="F138" s="79" t="s">
        <v>169</v>
      </c>
      <c r="G138" s="103" t="s">
        <v>112</v>
      </c>
      <c r="H138" s="104">
        <v>4.7290000000000001</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33.7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29</v>
      </c>
      <c r="C142" s="102">
        <v>457366</v>
      </c>
      <c r="D142" s="102"/>
      <c r="E142" s="102" t="s">
        <v>106</v>
      </c>
      <c r="F142" s="79" t="s">
        <v>171</v>
      </c>
      <c r="G142" s="103" t="s">
        <v>108</v>
      </c>
      <c r="H142" s="104">
        <v>0.22500000000000001</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ht="45"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A146" s="10" t="s">
        <v>105</v>
      </c>
      <c r="B146" s="101">
        <v>30</v>
      </c>
      <c r="C146" s="102">
        <v>45852</v>
      </c>
      <c r="D146" s="102"/>
      <c r="E146" s="102" t="s">
        <v>106</v>
      </c>
      <c r="F146" s="79" t="s">
        <v>173</v>
      </c>
      <c r="G146" s="103" t="s">
        <v>112</v>
      </c>
      <c r="H146" s="104">
        <v>550.45299999999997</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x14ac:dyDescent="0.2">
      <c r="A148" s="10" t="s">
        <v>7</v>
      </c>
      <c r="B148" s="105"/>
      <c r="C148" s="106"/>
      <c r="D148" s="106"/>
      <c r="E148" s="106"/>
      <c r="F148" s="79" t="s">
        <v>174</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A150" s="10" t="s">
        <v>105</v>
      </c>
      <c r="B150" s="101">
        <v>31</v>
      </c>
      <c r="C150" s="102">
        <v>465512</v>
      </c>
      <c r="D150" s="102"/>
      <c r="E150" s="102" t="s">
        <v>106</v>
      </c>
      <c r="F150" s="79" t="s">
        <v>175</v>
      </c>
      <c r="G150" s="103" t="s">
        <v>112</v>
      </c>
      <c r="H150" s="104">
        <v>15.497999999999999</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ht="22.5" x14ac:dyDescent="0.2">
      <c r="A152" s="10" t="s">
        <v>7</v>
      </c>
      <c r="B152" s="105"/>
      <c r="C152" s="106"/>
      <c r="D152" s="106"/>
      <c r="E152" s="106"/>
      <c r="F152" s="79" t="s">
        <v>176</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B154" s="109"/>
      <c r="C154" s="110"/>
      <c r="D154" s="110"/>
      <c r="E154" s="110"/>
      <c r="F154" s="110"/>
      <c r="G154" s="111"/>
      <c r="H154" s="112"/>
      <c r="I154" s="112"/>
      <c r="J154" s="112"/>
      <c r="K154" s="75"/>
      <c r="L154" s="76"/>
    </row>
    <row r="155" spans="1:12" ht="22.5" x14ac:dyDescent="0.2">
      <c r="A155" s="10" t="s">
        <v>221</v>
      </c>
      <c r="B155" s="113"/>
      <c r="C155" s="114" t="s">
        <v>226</v>
      </c>
      <c r="D155" s="114"/>
      <c r="E155" s="114"/>
      <c r="F155" s="114" t="s">
        <v>162</v>
      </c>
      <c r="G155" s="115"/>
      <c r="H155" s="116"/>
      <c r="I155" s="116"/>
      <c r="J155" s="116">
        <f>SUBTOTAL(9,J126:J154)</f>
        <v>0</v>
      </c>
      <c r="K155" s="77"/>
      <c r="L155" s="78">
        <f>SUBTOTAL(9,L126:L154)</f>
        <v>0</v>
      </c>
    </row>
    <row r="156" spans="1:12" ht="12" thickBot="1" x14ac:dyDescent="0.25">
      <c r="B156" s="117"/>
      <c r="C156" s="117"/>
      <c r="D156" s="117"/>
      <c r="E156" s="117"/>
      <c r="F156" s="117"/>
      <c r="G156" s="118"/>
      <c r="H156" s="118"/>
      <c r="I156" s="118"/>
      <c r="J156" s="118"/>
      <c r="K156" s="68"/>
      <c r="L156" s="68"/>
    </row>
    <row r="157" spans="1:12" x14ac:dyDescent="0.2">
      <c r="A157" s="10" t="s">
        <v>102</v>
      </c>
      <c r="B157" s="97" t="s">
        <v>103</v>
      </c>
      <c r="C157" s="98">
        <v>50</v>
      </c>
      <c r="D157" s="98"/>
      <c r="E157" s="98"/>
      <c r="F157" s="98" t="s">
        <v>177</v>
      </c>
      <c r="G157" s="99"/>
      <c r="H157" s="100"/>
      <c r="I157" s="100"/>
      <c r="J157" s="100"/>
      <c r="K157" s="69"/>
      <c r="L157" s="70"/>
    </row>
    <row r="158" spans="1:12" x14ac:dyDescent="0.2">
      <c r="A158" s="10" t="s">
        <v>105</v>
      </c>
      <c r="B158" s="101">
        <v>32</v>
      </c>
      <c r="C158" s="102" t="s">
        <v>178</v>
      </c>
      <c r="D158" s="102"/>
      <c r="E158" s="102" t="s">
        <v>106</v>
      </c>
      <c r="F158" s="79" t="s">
        <v>179</v>
      </c>
      <c r="G158" s="103" t="s">
        <v>180</v>
      </c>
      <c r="H158" s="104">
        <v>70.087999999999994</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ht="33.75" x14ac:dyDescent="0.2">
      <c r="A160" s="10" t="s">
        <v>7</v>
      </c>
      <c r="B160" s="105"/>
      <c r="C160" s="106"/>
      <c r="D160" s="106"/>
      <c r="E160" s="106"/>
      <c r="F160" s="79" t="s">
        <v>181</v>
      </c>
      <c r="G160" s="107"/>
      <c r="H160" s="108"/>
      <c r="I160" s="108"/>
      <c r="J160" s="108"/>
      <c r="K160" s="73"/>
      <c r="L160" s="74"/>
    </row>
    <row r="161" spans="1:12" x14ac:dyDescent="0.2">
      <c r="A161" s="10" t="s">
        <v>8</v>
      </c>
      <c r="B161" s="105"/>
      <c r="C161" s="106"/>
      <c r="D161" s="106"/>
      <c r="E161" s="106"/>
      <c r="F161" s="79" t="s">
        <v>110</v>
      </c>
      <c r="G161" s="107"/>
      <c r="H161" s="108"/>
      <c r="I161" s="108"/>
      <c r="J161" s="108"/>
      <c r="K161" s="73"/>
      <c r="L161" s="74"/>
    </row>
    <row r="162" spans="1:12" x14ac:dyDescent="0.2">
      <c r="B162" s="109"/>
      <c r="C162" s="110"/>
      <c r="D162" s="110"/>
      <c r="E162" s="110"/>
      <c r="F162" s="110"/>
      <c r="G162" s="111"/>
      <c r="H162" s="112"/>
      <c r="I162" s="112"/>
      <c r="J162" s="112"/>
      <c r="K162" s="75"/>
      <c r="L162" s="76"/>
    </row>
    <row r="163" spans="1:12" ht="22.5" x14ac:dyDescent="0.2">
      <c r="A163" s="10" t="s">
        <v>221</v>
      </c>
      <c r="B163" s="113"/>
      <c r="C163" s="114" t="s">
        <v>227</v>
      </c>
      <c r="D163" s="114"/>
      <c r="E163" s="114"/>
      <c r="F163" s="114" t="s">
        <v>177</v>
      </c>
      <c r="G163" s="115"/>
      <c r="H163" s="116"/>
      <c r="I163" s="116"/>
      <c r="J163" s="116">
        <f>SUBTOTAL(9,J158:J162)</f>
        <v>0</v>
      </c>
      <c r="K163" s="77"/>
      <c r="L163" s="78">
        <f>SUBTOTAL(9,L158:L162)</f>
        <v>0</v>
      </c>
    </row>
    <row r="164" spans="1:12" ht="12" thickBot="1" x14ac:dyDescent="0.25">
      <c r="B164" s="117"/>
      <c r="C164" s="117"/>
      <c r="D164" s="117"/>
      <c r="E164" s="117"/>
      <c r="F164" s="117"/>
      <c r="G164" s="118"/>
      <c r="H164" s="118"/>
      <c r="I164" s="118"/>
      <c r="J164" s="118"/>
      <c r="K164" s="68"/>
      <c r="L164" s="68"/>
    </row>
    <row r="165" spans="1:12" x14ac:dyDescent="0.2">
      <c r="A165" s="10" t="s">
        <v>102</v>
      </c>
      <c r="B165" s="97" t="s">
        <v>103</v>
      </c>
      <c r="C165" s="98">
        <v>711</v>
      </c>
      <c r="D165" s="98"/>
      <c r="E165" s="98"/>
      <c r="F165" s="98" t="s">
        <v>182</v>
      </c>
      <c r="G165" s="99"/>
      <c r="H165" s="100"/>
      <c r="I165" s="100"/>
      <c r="J165" s="100"/>
      <c r="K165" s="69"/>
      <c r="L165" s="70"/>
    </row>
    <row r="166" spans="1:12" ht="22.5" x14ac:dyDescent="0.2">
      <c r="A166" s="10" t="s">
        <v>105</v>
      </c>
      <c r="B166" s="101">
        <v>33</v>
      </c>
      <c r="C166" s="102" t="s">
        <v>183</v>
      </c>
      <c r="D166" s="102"/>
      <c r="E166" s="102" t="s">
        <v>184</v>
      </c>
      <c r="F166" s="79" t="s">
        <v>185</v>
      </c>
      <c r="G166" s="103" t="s">
        <v>186</v>
      </c>
      <c r="H166" s="104">
        <v>125.967</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33.75" x14ac:dyDescent="0.2">
      <c r="A168" s="10" t="s">
        <v>7</v>
      </c>
      <c r="B168" s="105"/>
      <c r="C168" s="106"/>
      <c r="D168" s="106"/>
      <c r="E168" s="106"/>
      <c r="F168" s="79" t="s">
        <v>187</v>
      </c>
      <c r="G168" s="107"/>
      <c r="H168" s="108"/>
      <c r="I168" s="108"/>
      <c r="J168" s="108"/>
      <c r="K168" s="73"/>
      <c r="L168" s="74"/>
    </row>
    <row r="169" spans="1:12" ht="409.5" x14ac:dyDescent="0.2">
      <c r="A169" s="10" t="s">
        <v>8</v>
      </c>
      <c r="B169" s="105"/>
      <c r="C169" s="106"/>
      <c r="D169" s="106"/>
      <c r="E169" s="106"/>
      <c r="F169" s="79" t="s">
        <v>188</v>
      </c>
      <c r="G169" s="107"/>
      <c r="H169" s="108"/>
      <c r="I169" s="108"/>
      <c r="J169" s="108"/>
      <c r="K169" s="73"/>
      <c r="L169" s="74"/>
    </row>
    <row r="170" spans="1:12" ht="22.5" x14ac:dyDescent="0.2">
      <c r="A170" s="10" t="s">
        <v>105</v>
      </c>
      <c r="B170" s="101">
        <v>34</v>
      </c>
      <c r="C170" s="102" t="s">
        <v>189</v>
      </c>
      <c r="D170" s="102"/>
      <c r="E170" s="102" t="s">
        <v>184</v>
      </c>
      <c r="F170" s="79" t="s">
        <v>190</v>
      </c>
      <c r="G170" s="103" t="s">
        <v>186</v>
      </c>
      <c r="H170" s="104">
        <v>196.602</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56.25" x14ac:dyDescent="0.2">
      <c r="A172" s="10" t="s">
        <v>7</v>
      </c>
      <c r="B172" s="105"/>
      <c r="C172" s="106"/>
      <c r="D172" s="106"/>
      <c r="E172" s="106"/>
      <c r="F172" s="79" t="s">
        <v>191</v>
      </c>
      <c r="G172" s="107"/>
      <c r="H172" s="108"/>
      <c r="I172" s="108"/>
      <c r="J172" s="108"/>
      <c r="K172" s="73"/>
      <c r="L172" s="74"/>
    </row>
    <row r="173" spans="1:12" ht="409.5" x14ac:dyDescent="0.2">
      <c r="A173" s="10" t="s">
        <v>8</v>
      </c>
      <c r="B173" s="105"/>
      <c r="C173" s="106"/>
      <c r="D173" s="106"/>
      <c r="E173" s="106"/>
      <c r="F173" s="79" t="s">
        <v>192</v>
      </c>
      <c r="G173" s="107"/>
      <c r="H173" s="108"/>
      <c r="I173" s="108"/>
      <c r="J173" s="108"/>
      <c r="K173" s="73"/>
      <c r="L173" s="74"/>
    </row>
    <row r="174" spans="1:12" ht="22.5" x14ac:dyDescent="0.2">
      <c r="A174" s="10" t="s">
        <v>105</v>
      </c>
      <c r="B174" s="101">
        <v>35</v>
      </c>
      <c r="C174" s="102" t="s">
        <v>193</v>
      </c>
      <c r="D174" s="102"/>
      <c r="E174" s="102" t="s">
        <v>184</v>
      </c>
      <c r="F174" s="79" t="s">
        <v>194</v>
      </c>
      <c r="G174" s="103" t="s">
        <v>186</v>
      </c>
      <c r="H174" s="104">
        <v>160.08000000000001</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x14ac:dyDescent="0.2">
      <c r="A176" s="10" t="s">
        <v>7</v>
      </c>
      <c r="B176" s="105"/>
      <c r="C176" s="106"/>
      <c r="D176" s="106"/>
      <c r="E176" s="106"/>
      <c r="F176" s="79" t="s">
        <v>195</v>
      </c>
      <c r="G176" s="107"/>
      <c r="H176" s="108"/>
      <c r="I176" s="108"/>
      <c r="J176" s="108"/>
      <c r="K176" s="73"/>
      <c r="L176" s="74"/>
    </row>
    <row r="177" spans="1:12" ht="409.5" x14ac:dyDescent="0.2">
      <c r="A177" s="10" t="s">
        <v>8</v>
      </c>
      <c r="B177" s="105"/>
      <c r="C177" s="106"/>
      <c r="D177" s="106"/>
      <c r="E177" s="106"/>
      <c r="F177" s="79" t="s">
        <v>196</v>
      </c>
      <c r="G177" s="107"/>
      <c r="H177" s="108"/>
      <c r="I177" s="108"/>
      <c r="J177" s="108"/>
      <c r="K177" s="73"/>
      <c r="L177" s="74"/>
    </row>
    <row r="178" spans="1:12" x14ac:dyDescent="0.2">
      <c r="B178" s="109"/>
      <c r="C178" s="110"/>
      <c r="D178" s="110"/>
      <c r="E178" s="110"/>
      <c r="F178" s="110"/>
      <c r="G178" s="111"/>
      <c r="H178" s="112"/>
      <c r="I178" s="112"/>
      <c r="J178" s="112"/>
      <c r="K178" s="75"/>
      <c r="L178" s="76"/>
    </row>
    <row r="179" spans="1:12" ht="22.5" x14ac:dyDescent="0.2">
      <c r="A179" s="10" t="s">
        <v>221</v>
      </c>
      <c r="B179" s="113"/>
      <c r="C179" s="114" t="s">
        <v>228</v>
      </c>
      <c r="D179" s="114"/>
      <c r="E179" s="114"/>
      <c r="F179" s="114" t="s">
        <v>182</v>
      </c>
      <c r="G179" s="115"/>
      <c r="H179" s="116"/>
      <c r="I179" s="116"/>
      <c r="J179" s="116">
        <f>SUBTOTAL(9,J166:J178)</f>
        <v>0</v>
      </c>
      <c r="K179" s="77"/>
      <c r="L179" s="78">
        <f>SUBTOTAL(9,L166:L178)</f>
        <v>0</v>
      </c>
    </row>
    <row r="180" spans="1:12" ht="12" thickBot="1" x14ac:dyDescent="0.25">
      <c r="B180" s="117"/>
      <c r="C180" s="117"/>
      <c r="D180" s="117"/>
      <c r="E180" s="117"/>
      <c r="F180" s="117"/>
      <c r="G180" s="118"/>
      <c r="H180" s="118"/>
      <c r="I180" s="118"/>
      <c r="J180" s="118"/>
      <c r="K180" s="68"/>
      <c r="L180" s="68"/>
    </row>
    <row r="181" spans="1:12" x14ac:dyDescent="0.2">
      <c r="A181" s="10" t="s">
        <v>102</v>
      </c>
      <c r="B181" s="97" t="s">
        <v>103</v>
      </c>
      <c r="C181" s="98">
        <v>783</v>
      </c>
      <c r="D181" s="98"/>
      <c r="E181" s="98"/>
      <c r="F181" s="98" t="s">
        <v>197</v>
      </c>
      <c r="G181" s="99"/>
      <c r="H181" s="100"/>
      <c r="I181" s="100"/>
      <c r="J181" s="100"/>
      <c r="K181" s="69"/>
      <c r="L181" s="70"/>
    </row>
    <row r="182" spans="1:12" x14ac:dyDescent="0.2">
      <c r="A182" s="10" t="s">
        <v>105</v>
      </c>
      <c r="B182" s="101">
        <v>36</v>
      </c>
      <c r="C182" s="102" t="s">
        <v>198</v>
      </c>
      <c r="D182" s="102"/>
      <c r="E182" s="102" t="s">
        <v>106</v>
      </c>
      <c r="F182" s="79" t="s">
        <v>199</v>
      </c>
      <c r="G182" s="103" t="s">
        <v>180</v>
      </c>
      <c r="H182" s="104">
        <v>122.782</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ht="45" x14ac:dyDescent="0.2">
      <c r="A184" s="10" t="s">
        <v>7</v>
      </c>
      <c r="B184" s="105"/>
      <c r="C184" s="106"/>
      <c r="D184" s="106"/>
      <c r="E184" s="106"/>
      <c r="F184" s="79" t="s">
        <v>200</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B186" s="109"/>
      <c r="C186" s="110"/>
      <c r="D186" s="110"/>
      <c r="E186" s="110"/>
      <c r="F186" s="110"/>
      <c r="G186" s="111"/>
      <c r="H186" s="112"/>
      <c r="I186" s="112"/>
      <c r="J186" s="112"/>
      <c r="K186" s="75"/>
      <c r="L186" s="76"/>
    </row>
    <row r="187" spans="1:12" ht="22.5" x14ac:dyDescent="0.2">
      <c r="A187" s="10" t="s">
        <v>221</v>
      </c>
      <c r="B187" s="113"/>
      <c r="C187" s="114" t="s">
        <v>229</v>
      </c>
      <c r="D187" s="114"/>
      <c r="E187" s="114"/>
      <c r="F187" s="114" t="s">
        <v>197</v>
      </c>
      <c r="G187" s="115"/>
      <c r="H187" s="116"/>
      <c r="I187" s="116"/>
      <c r="J187" s="116">
        <f>SUBTOTAL(9,J182:J186)</f>
        <v>0</v>
      </c>
      <c r="K187" s="77"/>
      <c r="L187" s="78">
        <f>SUBTOTAL(9,L182:L186)</f>
        <v>0</v>
      </c>
    </row>
    <row r="188" spans="1:12" ht="12" thickBot="1" x14ac:dyDescent="0.25">
      <c r="B188" s="117"/>
      <c r="C188" s="117"/>
      <c r="D188" s="117"/>
      <c r="E188" s="117"/>
      <c r="F188" s="117"/>
      <c r="G188" s="118"/>
      <c r="H188" s="118"/>
      <c r="I188" s="118"/>
      <c r="J188" s="118"/>
      <c r="K188" s="68"/>
      <c r="L188" s="68"/>
    </row>
    <row r="189" spans="1:12" x14ac:dyDescent="0.2">
      <c r="A189" s="10" t="s">
        <v>102</v>
      </c>
      <c r="B189" s="97" t="s">
        <v>103</v>
      </c>
      <c r="C189" s="98">
        <v>80</v>
      </c>
      <c r="D189" s="98"/>
      <c r="E189" s="98"/>
      <c r="F189" s="98" t="s">
        <v>201</v>
      </c>
      <c r="G189" s="99"/>
      <c r="H189" s="100"/>
      <c r="I189" s="100"/>
      <c r="J189" s="100"/>
      <c r="K189" s="69"/>
      <c r="L189" s="70"/>
    </row>
    <row r="190" spans="1:12" x14ac:dyDescent="0.2">
      <c r="A190" s="10" t="s">
        <v>105</v>
      </c>
      <c r="B190" s="101">
        <v>37</v>
      </c>
      <c r="C190" s="102">
        <v>875332</v>
      </c>
      <c r="D190" s="102"/>
      <c r="E190" s="102" t="s">
        <v>106</v>
      </c>
      <c r="F190" s="79" t="s">
        <v>202</v>
      </c>
      <c r="G190" s="103" t="s">
        <v>128</v>
      </c>
      <c r="H190" s="104">
        <v>49</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x14ac:dyDescent="0.2">
      <c r="A192" s="10" t="s">
        <v>7</v>
      </c>
      <c r="B192" s="105"/>
      <c r="C192" s="106"/>
      <c r="D192" s="106"/>
      <c r="E192" s="106"/>
      <c r="F192" s="79" t="s">
        <v>203</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A194" s="10" t="s">
        <v>105</v>
      </c>
      <c r="B194" s="101">
        <v>38</v>
      </c>
      <c r="C194" s="102">
        <v>899524</v>
      </c>
      <c r="D194" s="102"/>
      <c r="E194" s="102" t="s">
        <v>106</v>
      </c>
      <c r="F194" s="79" t="s">
        <v>204</v>
      </c>
      <c r="G194" s="103" t="s">
        <v>112</v>
      </c>
      <c r="H194" s="104">
        <v>3.004</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x14ac:dyDescent="0.2">
      <c r="A196" s="10" t="s">
        <v>7</v>
      </c>
      <c r="B196" s="105"/>
      <c r="C196" s="106"/>
      <c r="D196" s="106"/>
      <c r="E196" s="106"/>
      <c r="F196" s="79" t="s">
        <v>205</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B198" s="109"/>
      <c r="C198" s="110"/>
      <c r="D198" s="110"/>
      <c r="E198" s="110"/>
      <c r="F198" s="110"/>
      <c r="G198" s="111"/>
      <c r="H198" s="112"/>
      <c r="I198" s="112"/>
      <c r="J198" s="112"/>
      <c r="K198" s="75"/>
      <c r="L198" s="76"/>
    </row>
    <row r="199" spans="1:12" ht="22.5" x14ac:dyDescent="0.2">
      <c r="A199" s="10" t="s">
        <v>221</v>
      </c>
      <c r="B199" s="113"/>
      <c r="C199" s="114" t="s">
        <v>230</v>
      </c>
      <c r="D199" s="114"/>
      <c r="E199" s="114"/>
      <c r="F199" s="114" t="s">
        <v>201</v>
      </c>
      <c r="G199" s="115"/>
      <c r="H199" s="116"/>
      <c r="I199" s="116"/>
      <c r="J199" s="116">
        <f>SUBTOTAL(9,J190:J198)</f>
        <v>0</v>
      </c>
      <c r="K199" s="77"/>
      <c r="L199" s="78">
        <f>SUBTOTAL(9,L190:L198)</f>
        <v>0</v>
      </c>
    </row>
    <row r="200" spans="1:12" ht="12" thickBot="1" x14ac:dyDescent="0.25">
      <c r="B200" s="117"/>
      <c r="C200" s="117"/>
      <c r="D200" s="117"/>
      <c r="E200" s="117"/>
      <c r="F200" s="117"/>
      <c r="G200" s="118"/>
      <c r="H200" s="118"/>
      <c r="I200" s="118"/>
      <c r="J200" s="118"/>
      <c r="K200" s="68"/>
      <c r="L200" s="68"/>
    </row>
    <row r="201" spans="1:12" x14ac:dyDescent="0.2">
      <c r="A201" s="10" t="s">
        <v>102</v>
      </c>
      <c r="B201" s="97" t="s">
        <v>103</v>
      </c>
      <c r="C201" s="98">
        <v>90</v>
      </c>
      <c r="D201" s="98"/>
      <c r="E201" s="98"/>
      <c r="F201" s="98" t="s">
        <v>206</v>
      </c>
      <c r="G201" s="99"/>
      <c r="H201" s="100"/>
      <c r="I201" s="100"/>
      <c r="J201" s="100"/>
      <c r="K201" s="69"/>
      <c r="L201" s="70"/>
    </row>
    <row r="202" spans="1:12" x14ac:dyDescent="0.2">
      <c r="A202" s="10" t="s">
        <v>105</v>
      </c>
      <c r="B202" s="101">
        <v>39</v>
      </c>
      <c r="C202" s="102" t="s">
        <v>207</v>
      </c>
      <c r="D202" s="102"/>
      <c r="E202" s="102" t="s">
        <v>106</v>
      </c>
      <c r="F202" s="79" t="s">
        <v>208</v>
      </c>
      <c r="G202" s="103" t="s">
        <v>128</v>
      </c>
      <c r="H202" s="104">
        <v>31.3</v>
      </c>
      <c r="I202" s="104"/>
      <c r="J202" s="104" t="str">
        <f>IF(ISNUMBER(I202),ROUND(H202*I202,3),"")</f>
        <v/>
      </c>
      <c r="K202" s="71"/>
      <c r="L202" s="72">
        <f>ROUND(H202*K202,2)</f>
        <v>0</v>
      </c>
    </row>
    <row r="203" spans="1:12" x14ac:dyDescent="0.2">
      <c r="A203" s="10" t="s">
        <v>5</v>
      </c>
      <c r="B203" s="105"/>
      <c r="C203" s="106"/>
      <c r="D203" s="106"/>
      <c r="E203" s="106"/>
      <c r="F203" s="79"/>
      <c r="G203" s="107"/>
      <c r="H203" s="108"/>
      <c r="I203" s="108"/>
      <c r="J203" s="108"/>
      <c r="K203" s="73"/>
      <c r="L203" s="74"/>
    </row>
    <row r="204" spans="1:12" ht="33.75" x14ac:dyDescent="0.2">
      <c r="A204" s="10" t="s">
        <v>7</v>
      </c>
      <c r="B204" s="105"/>
      <c r="C204" s="106"/>
      <c r="D204" s="106"/>
      <c r="E204" s="106"/>
      <c r="F204" s="79" t="s">
        <v>209</v>
      </c>
      <c r="G204" s="107"/>
      <c r="H204" s="108"/>
      <c r="I204" s="108"/>
      <c r="J204" s="108"/>
      <c r="K204" s="73"/>
      <c r="L204" s="74"/>
    </row>
    <row r="205" spans="1:12" x14ac:dyDescent="0.2">
      <c r="A205" s="10" t="s">
        <v>8</v>
      </c>
      <c r="B205" s="105"/>
      <c r="C205" s="106"/>
      <c r="D205" s="106"/>
      <c r="E205" s="106"/>
      <c r="F205" s="79" t="s">
        <v>110</v>
      </c>
      <c r="G205" s="107"/>
      <c r="H205" s="108"/>
      <c r="I205" s="108"/>
      <c r="J205" s="108"/>
      <c r="K205" s="73"/>
      <c r="L205" s="74"/>
    </row>
    <row r="206" spans="1:12" x14ac:dyDescent="0.2">
      <c r="A206" s="10" t="s">
        <v>105</v>
      </c>
      <c r="B206" s="167">
        <v>101</v>
      </c>
      <c r="C206" s="168">
        <v>91345</v>
      </c>
      <c r="D206" s="168"/>
      <c r="E206" s="168" t="s">
        <v>106</v>
      </c>
      <c r="F206" s="169" t="s">
        <v>236</v>
      </c>
      <c r="G206" s="170" t="s">
        <v>141</v>
      </c>
      <c r="H206" s="171">
        <v>4</v>
      </c>
      <c r="I206" s="171"/>
      <c r="J206" s="171" t="str">
        <f>IF(ISNUMBER(I206),ROUND(H206*I206,3),"")</f>
        <v/>
      </c>
      <c r="K206" s="172"/>
      <c r="L206" s="173">
        <f>ROUND(H206*K206,2)</f>
        <v>0</v>
      </c>
    </row>
    <row r="207" spans="1:12" x14ac:dyDescent="0.2">
      <c r="A207" s="10" t="s">
        <v>5</v>
      </c>
      <c r="B207" s="174"/>
      <c r="C207" s="175"/>
      <c r="D207" s="175"/>
      <c r="E207" s="175"/>
      <c r="F207" s="169"/>
      <c r="G207" s="176"/>
      <c r="H207" s="177"/>
      <c r="I207" s="177"/>
      <c r="J207" s="177"/>
      <c r="K207" s="178"/>
      <c r="L207" s="179"/>
    </row>
    <row r="208" spans="1:12" x14ac:dyDescent="0.2">
      <c r="A208" s="10" t="s">
        <v>7</v>
      </c>
      <c r="B208" s="174"/>
      <c r="C208" s="175"/>
      <c r="D208" s="175"/>
      <c r="E208" s="175"/>
      <c r="F208" s="169" t="s">
        <v>237</v>
      </c>
      <c r="G208" s="176"/>
      <c r="H208" s="177"/>
      <c r="I208" s="177"/>
      <c r="J208" s="177"/>
      <c r="K208" s="178"/>
      <c r="L208" s="179"/>
    </row>
    <row r="209" spans="1:12" x14ac:dyDescent="0.2">
      <c r="A209" s="10" t="s">
        <v>8</v>
      </c>
      <c r="B209" s="174"/>
      <c r="C209" s="175"/>
      <c r="D209" s="175"/>
      <c r="E209" s="175"/>
      <c r="F209" s="169" t="s">
        <v>110</v>
      </c>
      <c r="G209" s="176"/>
      <c r="H209" s="177"/>
      <c r="I209" s="177"/>
      <c r="J209" s="177"/>
      <c r="K209" s="178"/>
      <c r="L209" s="179"/>
    </row>
    <row r="210" spans="1:12" x14ac:dyDescent="0.2">
      <c r="A210" s="10" t="s">
        <v>105</v>
      </c>
      <c r="B210" s="101">
        <v>40</v>
      </c>
      <c r="C210" s="102">
        <v>917224</v>
      </c>
      <c r="D210" s="102"/>
      <c r="E210" s="102" t="s">
        <v>106</v>
      </c>
      <c r="F210" s="79" t="s">
        <v>210</v>
      </c>
      <c r="G210" s="103" t="s">
        <v>128</v>
      </c>
      <c r="H210" s="104">
        <v>15.65</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x14ac:dyDescent="0.2">
      <c r="A212" s="10" t="s">
        <v>7</v>
      </c>
      <c r="B212" s="105"/>
      <c r="C212" s="106"/>
      <c r="D212" s="106"/>
      <c r="E212" s="106"/>
      <c r="F212" s="79" t="s">
        <v>211</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A214" s="10" t="s">
        <v>105</v>
      </c>
      <c r="B214" s="101">
        <v>41</v>
      </c>
      <c r="C214" s="102">
        <v>918345</v>
      </c>
      <c r="D214" s="102"/>
      <c r="E214" s="102" t="s">
        <v>106</v>
      </c>
      <c r="F214" s="79" t="s">
        <v>212</v>
      </c>
      <c r="G214" s="103" t="s">
        <v>128</v>
      </c>
      <c r="H214" s="104">
        <v>8.6</v>
      </c>
      <c r="I214" s="104"/>
      <c r="J214" s="104" t="str">
        <f>IF(ISNUMBER(I214),ROUND(H214*I214,3),"")</f>
        <v/>
      </c>
      <c r="K214" s="71"/>
      <c r="L214" s="72">
        <f>ROUND(H214*K214,2)</f>
        <v>0</v>
      </c>
    </row>
    <row r="215" spans="1:12" x14ac:dyDescent="0.2">
      <c r="A215" s="10" t="s">
        <v>5</v>
      </c>
      <c r="B215" s="105"/>
      <c r="C215" s="106"/>
      <c r="D215" s="106"/>
      <c r="E215" s="106"/>
      <c r="F215" s="79"/>
      <c r="G215" s="107"/>
      <c r="H215" s="108"/>
      <c r="I215" s="108"/>
      <c r="J215" s="108"/>
      <c r="K215" s="73"/>
      <c r="L215" s="74"/>
    </row>
    <row r="216" spans="1:12" x14ac:dyDescent="0.2">
      <c r="A216" s="10" t="s">
        <v>7</v>
      </c>
      <c r="B216" s="105"/>
      <c r="C216" s="106"/>
      <c r="D216" s="106"/>
      <c r="E216" s="106"/>
      <c r="F216" s="79" t="s">
        <v>213</v>
      </c>
      <c r="G216" s="107"/>
      <c r="H216" s="108"/>
      <c r="I216" s="108"/>
      <c r="J216" s="108"/>
      <c r="K216" s="73"/>
      <c r="L216" s="74"/>
    </row>
    <row r="217" spans="1:12" x14ac:dyDescent="0.2">
      <c r="A217" s="10" t="s">
        <v>8</v>
      </c>
      <c r="B217" s="105"/>
      <c r="C217" s="106"/>
      <c r="D217" s="106"/>
      <c r="E217" s="106"/>
      <c r="F217" s="79" t="s">
        <v>110</v>
      </c>
      <c r="G217" s="107"/>
      <c r="H217" s="108"/>
      <c r="I217" s="108"/>
      <c r="J217" s="108"/>
      <c r="K217" s="73"/>
      <c r="L217" s="74"/>
    </row>
    <row r="218" spans="1:12" x14ac:dyDescent="0.2">
      <c r="A218" s="10" t="s">
        <v>105</v>
      </c>
      <c r="B218" s="101">
        <v>42</v>
      </c>
      <c r="C218" s="102">
        <v>936501</v>
      </c>
      <c r="D218" s="102"/>
      <c r="E218" s="102" t="s">
        <v>106</v>
      </c>
      <c r="F218" s="79" t="s">
        <v>214</v>
      </c>
      <c r="G218" s="103" t="s">
        <v>215</v>
      </c>
      <c r="H218" s="104">
        <v>24</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x14ac:dyDescent="0.2">
      <c r="A220" s="10" t="s">
        <v>7</v>
      </c>
      <c r="B220" s="105"/>
      <c r="C220" s="106"/>
      <c r="D220" s="106"/>
      <c r="E220" s="106"/>
      <c r="F220" s="79" t="s">
        <v>216</v>
      </c>
      <c r="G220" s="107"/>
      <c r="H220" s="108"/>
      <c r="I220" s="108"/>
      <c r="J220" s="108"/>
      <c r="K220" s="73"/>
      <c r="L220" s="74"/>
    </row>
    <row r="221" spans="1:12" x14ac:dyDescent="0.2">
      <c r="A221" s="10" t="s">
        <v>8</v>
      </c>
      <c r="B221" s="105"/>
      <c r="C221" s="106"/>
      <c r="D221" s="106"/>
      <c r="E221" s="106"/>
      <c r="F221" s="79" t="s">
        <v>110</v>
      </c>
      <c r="G221" s="107"/>
      <c r="H221" s="108"/>
      <c r="I221" s="108"/>
      <c r="J221" s="108"/>
      <c r="K221" s="73"/>
      <c r="L221" s="74"/>
    </row>
    <row r="222" spans="1:12" x14ac:dyDescent="0.2">
      <c r="A222" s="10" t="s">
        <v>105</v>
      </c>
      <c r="B222" s="101">
        <v>43</v>
      </c>
      <c r="C222" s="102" t="s">
        <v>217</v>
      </c>
      <c r="D222" s="102"/>
      <c r="E222" s="102" t="s">
        <v>218</v>
      </c>
      <c r="F222" s="79" t="s">
        <v>219</v>
      </c>
      <c r="G222" s="103" t="s">
        <v>141</v>
      </c>
      <c r="H222" s="104">
        <v>2</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119">
        <v>4.3055555555555562E-2</v>
      </c>
      <c r="G224" s="107"/>
      <c r="H224" s="108"/>
      <c r="I224" s="108"/>
      <c r="J224" s="108"/>
      <c r="K224" s="73"/>
      <c r="L224" s="74"/>
    </row>
    <row r="225" spans="1:12" ht="22.5" x14ac:dyDescent="0.2">
      <c r="A225" s="10" t="s">
        <v>8</v>
      </c>
      <c r="B225" s="105"/>
      <c r="C225" s="106"/>
      <c r="D225" s="106"/>
      <c r="E225" s="106"/>
      <c r="F225" s="79" t="s">
        <v>220</v>
      </c>
      <c r="G225" s="107"/>
      <c r="H225" s="108"/>
      <c r="I225" s="108"/>
      <c r="J225" s="108"/>
      <c r="K225" s="73"/>
      <c r="L225" s="74"/>
    </row>
    <row r="226" spans="1:12" x14ac:dyDescent="0.2">
      <c r="B226" s="120"/>
      <c r="C226" s="121"/>
      <c r="D226" s="121"/>
      <c r="E226" s="121"/>
      <c r="F226" s="121"/>
      <c r="G226" s="122"/>
      <c r="H226" s="123"/>
      <c r="I226" s="123"/>
      <c r="J226" s="123"/>
      <c r="K226" s="81"/>
      <c r="L226" s="82"/>
    </row>
    <row r="227" spans="1:12" ht="22.5" x14ac:dyDescent="0.2">
      <c r="A227" s="10" t="s">
        <v>221</v>
      </c>
      <c r="B227" s="113"/>
      <c r="C227" s="114" t="s">
        <v>231</v>
      </c>
      <c r="D227" s="114"/>
      <c r="E227" s="114"/>
      <c r="F227" s="114" t="s">
        <v>206</v>
      </c>
      <c r="G227" s="115"/>
      <c r="H227" s="116"/>
      <c r="I227" s="116"/>
      <c r="J227" s="116">
        <f>SUBTOTAL(9,J202:J226)</f>
        <v>0</v>
      </c>
      <c r="K227" s="77"/>
      <c r="L227" s="78">
        <f>SUBTOTAL(9,L202:L226)</f>
        <v>0</v>
      </c>
    </row>
    <row r="228" spans="1:12" x14ac:dyDescent="0.2">
      <c r="B228" s="124"/>
      <c r="C228" s="124"/>
      <c r="D228" s="124"/>
      <c r="E228" s="124"/>
      <c r="F228" s="124"/>
      <c r="G228" s="125"/>
      <c r="H228" s="125"/>
      <c r="I228" s="125"/>
      <c r="J228" s="125"/>
      <c r="K228" s="80"/>
      <c r="L228" s="80"/>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2019-03-04T09:41:44Z</cp:lastPrinted>
  <dcterms:created xsi:type="dcterms:W3CDTF">2015-03-16T09:47:49Z</dcterms:created>
  <dcterms:modified xsi:type="dcterms:W3CDTF">2019-06-05T09:18:17Z</dcterms:modified>
</cp:coreProperties>
</file>